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Questa_cartella_di_lavoro1" defaultThemeVersion="124226"/>
  <bookViews>
    <workbookView xWindow="-105" yWindow="-105" windowWidth="23250" windowHeight="12570" tabRatio="500"/>
  </bookViews>
  <sheets>
    <sheet name="PerformIndividualeSEGRETARIO" sheetId="1" r:id="rId1"/>
    <sheet name="Voto finale Segretario" sheetId="3" r:id="rId2"/>
    <sheet name="dati" sheetId="2" state="hidden" r:id="rId3"/>
  </sheets>
  <definedNames>
    <definedName name="BUDGET_per_perf._Individuale">#REF!</definedName>
    <definedName name="BUDGET_per_perf._Organizzativa">#REF!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6" i="1"/>
  <c r="U6"/>
  <c r="M5"/>
  <c r="U5"/>
  <c r="G3" i="3"/>
  <c r="F3"/>
  <c r="M3" i="1"/>
  <c r="U3"/>
  <c r="M4"/>
  <c r="U4"/>
  <c r="M2"/>
  <c r="U2"/>
  <c r="B3" i="3"/>
  <c r="A3"/>
  <c r="C3"/>
  <c r="H3" a="1"/>
  <c r="H3"/>
</calcChain>
</file>

<file path=xl/comments1.xml><?xml version="1.0" encoding="utf-8"?>
<comments xmlns="http://schemas.openxmlformats.org/spreadsheetml/2006/main">
  <authors>
    <author/>
  </authors>
  <commentList>
    <comment ref="E1" authorId="0">
      <text>
        <r>
          <rPr>
            <sz val="11"/>
            <color rgb="FF000000"/>
            <rFont val="Calibri"/>
            <family val="2"/>
            <charset val="1"/>
          </rPr>
          <t xml:space="preserve">a.alonzo:
</t>
        </r>
        <r>
          <rPr>
            <sz val="9"/>
            <color rgb="FF000000"/>
            <rFont val="Tahoma"/>
            <family val="2"/>
            <charset val="1"/>
          </rPr>
          <t xml:space="preserve"> insieme di attività che producono output che si ripete nel tempo. Un processo può essere relativo a più aree. Processo e progetto sono alternativi tra loro</t>
        </r>
      </text>
    </comment>
    <comment ref="G1" authorId="0">
      <text>
        <r>
          <rPr>
            <sz val="11"/>
            <color rgb="FF000000"/>
            <rFont val="Calibri"/>
            <family val="2"/>
            <charset val="1"/>
          </rPr>
          <t xml:space="preserve">a.alonzo:
</t>
        </r>
        <r>
          <rPr>
            <sz val="9"/>
            <color rgb="FF000000"/>
            <rFont val="Tahoma"/>
            <family val="2"/>
            <charset val="1"/>
          </rPr>
          <t xml:space="preserve"> insieme di attività che producono output che ha una fine nella produzione dell'output. Un progetto può essere relativo a più aree. Processo e progetto sono alternativi tra loro</t>
        </r>
      </text>
    </comment>
    <comment ref="N1" authorId="0">
      <text>
        <r>
          <rPr>
            <sz val="11"/>
            <color rgb="FF000000"/>
            <rFont val="Calibri"/>
            <family val="2"/>
            <charset val="1"/>
          </rPr>
          <t xml:space="preserve">a.alonzo:
</t>
        </r>
        <r>
          <rPr>
            <sz val="9"/>
            <color rgb="FF000000"/>
            <rFont val="Tahoma"/>
            <family val="2"/>
            <charset val="1"/>
          </rPr>
          <t xml:space="preserve"> efficienza efficacia economicità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<sst xmlns="http://schemas.openxmlformats.org/spreadsheetml/2006/main" count="127" uniqueCount="92">
  <si>
    <t>OBIETTIVO</t>
  </si>
  <si>
    <t>INPUT</t>
  </si>
  <si>
    <t>ATTIVITA</t>
  </si>
  <si>
    <t>OUTPUT</t>
  </si>
  <si>
    <t>PROCESSO</t>
  </si>
  <si>
    <t>DESCRIZIONE PROCESSO</t>
  </si>
  <si>
    <t>PROGETTO</t>
  </si>
  <si>
    <t>DESCRIZIONE PROGETTO</t>
  </si>
  <si>
    <t>TIPO OBIETTIVO</t>
  </si>
  <si>
    <t>TIPO DIMENSIONE</t>
  </si>
  <si>
    <t>IMPORTANZA</t>
  </si>
  <si>
    <t>DIFFICOLTA_OBIETTIVO</t>
  </si>
  <si>
    <t>PESO</t>
  </si>
  <si>
    <t>TIPO INDICATORE</t>
  </si>
  <si>
    <t xml:space="preserve">INDICATORE </t>
  </si>
  <si>
    <t>VALORE ATTESO</t>
  </si>
  <si>
    <t>DATA INIZIO</t>
  </si>
  <si>
    <t xml:space="preserve">DATA FINE </t>
  </si>
  <si>
    <t>PERCENTUALE_ AVANZAMENTO</t>
  </si>
  <si>
    <t>ATTESTAZIONE RAGGIUNGIMENTO</t>
  </si>
  <si>
    <t>AVANZAMENTO_PESATO</t>
  </si>
  <si>
    <t>NOTE</t>
  </si>
  <si>
    <t>PERFORMANCE</t>
  </si>
  <si>
    <t>BASSA</t>
  </si>
  <si>
    <t>ALTA</t>
  </si>
  <si>
    <t>obiettivi di efficienza in relazione alla tempistica di completamento delle procedure, il Piano efficientamento ed il Nucleo concretezza;</t>
  </si>
  <si>
    <t>efficacia</t>
  </si>
  <si>
    <t>Valore</t>
  </si>
  <si>
    <t>DIFFICOLTA'</t>
  </si>
  <si>
    <t>MEDIA</t>
  </si>
  <si>
    <t>BASSISSIMA</t>
  </si>
  <si>
    <t>Punteggio massimo raggiungibile anno</t>
  </si>
  <si>
    <t>Percentuale avanzamento obiettivi pesato</t>
  </si>
  <si>
    <t>Performance individuale</t>
  </si>
  <si>
    <t>Voto</t>
  </si>
  <si>
    <t>Supporto qualitativo alla Giunta e al Consiglio</t>
  </si>
  <si>
    <t>Supporto quantitivo alla Giunta e al Consiglio</t>
  </si>
  <si>
    <t>- 1 – 2 – 3 – 4 – 5: Performance migliorabile
- 6 – 7 - 8: Performance buona
- 9 - 10: Performance alta</t>
  </si>
  <si>
    <t>DIRIGENTE</t>
  </si>
  <si>
    <t>NUM OCCORRENZE DI AREA</t>
  </si>
  <si>
    <t>VOTO FINALE DIRIGENTE</t>
  </si>
  <si>
    <t>DIRIGENTE 1</t>
  </si>
  <si>
    <t>DIRIGENTE 2</t>
  </si>
  <si>
    <t>DIRIGENTE 3</t>
  </si>
  <si>
    <t>Performance funzioni proprie</t>
  </si>
  <si>
    <t>Contributo raggiungimento obiettivi dell'Ente</t>
  </si>
  <si>
    <t>Voto finale</t>
  </si>
  <si>
    <t>Valutazione del raggiungimento degli obiettivi individuali</t>
  </si>
  <si>
    <t>Valutazione della performance relativa alle funzioni proprie</t>
  </si>
  <si>
    <t>Valutazione del contributo al raggiungimento degli obiettivi dell’Ente</t>
  </si>
  <si>
    <t xml:space="preserve">Obiettivo 1 _Attività formativa in aula, con circolari e vademecum </t>
  </si>
  <si>
    <t xml:space="preserve">Formazione in aula, con circolari e vademecum  </t>
  </si>
  <si>
    <t xml:space="preserve">Efficientamento organizzativo </t>
  </si>
  <si>
    <t>NM</t>
  </si>
  <si>
    <t xml:space="preserve">NM </t>
  </si>
  <si>
    <t xml:space="preserve">codifica da DUP 01.10.01 </t>
  </si>
  <si>
    <t xml:space="preserve">Potenziamento Qualificazione professionale del personale </t>
  </si>
  <si>
    <t xml:space="preserve">N. 6 ore di fromazione in aula; n. 3 circolari; n. 2 vademecum </t>
  </si>
  <si>
    <t xml:space="preserve">Necessità di crescita professionale dellì'intera struttura </t>
  </si>
  <si>
    <t xml:space="preserve">Aggiormento mappatura processi a rischio </t>
  </si>
  <si>
    <t>Defininire il diagramma di flusso del processo, individuadone  le inefficienze al fine di apportare  miglioramenti, per consente alla struttura di comprendere  come gestire gli accordi transattivi.</t>
  </si>
  <si>
    <t>trasparenza nella gestione del processo transattivo</t>
  </si>
  <si>
    <t xml:space="preserve">P3 </t>
  </si>
  <si>
    <t xml:space="preserve">Transazione si lite Giudiziale e stragiudiziale pendente </t>
  </si>
  <si>
    <t>codifica da DUP 01.11.1</t>
  </si>
  <si>
    <t>Trasparenza elegalità</t>
  </si>
  <si>
    <t xml:space="preserve">Definzione nuova mappatira </t>
  </si>
  <si>
    <t>entro 30.09.2025</t>
  </si>
  <si>
    <t>Obiettivo 3 Semplificazione e aggiornamento regolamenti comunali</t>
  </si>
  <si>
    <t xml:space="preserve"> Adeguamento a nuove disposizioni di legge </t>
  </si>
  <si>
    <t xml:space="preserve">Aggiornamento dei seguenti  regolamenti : a)  per la concessione di contributi e vantaggi economici - b) regolamento sulle modalità ' di reclutamento del
personale e le procedure concorsuali
</t>
  </si>
  <si>
    <t xml:space="preserve">Recepimento nei testi regolamentari delle nuove disposizioni legislative </t>
  </si>
  <si>
    <t xml:space="preserve">Presentazione aggiornamento per approvazione rispettivamente in consiglio e Giunta </t>
  </si>
  <si>
    <t xml:space="preserve">Necesstà di definire convevzione urbanistica da nni scaduta </t>
  </si>
  <si>
    <t xml:space="preserve">Coordinamento Settori I^ e II^ </t>
  </si>
  <si>
    <t xml:space="preserve">Definizione convenzione </t>
  </si>
  <si>
    <t xml:space="preserve">Codifica DUP Missione 08.Programma 02.Edilizia residenziale pubblica e locale - Piani di edilizia Economico popolare </t>
  </si>
  <si>
    <t xml:space="preserve">Definzione convezione di edilzia residenziale  privata convenzionata </t>
  </si>
  <si>
    <t xml:space="preserve">Atti di impulso e coordinamento </t>
  </si>
  <si>
    <t xml:space="preserve">Impulso e coordinamento delle azioni dei settori proposti; note, conferenze riunini </t>
  </si>
  <si>
    <t xml:space="preserve">Criticità gestione area a parcheggio in via d'Annunzio </t>
  </si>
  <si>
    <t>Coordinamento Settori I^ e II^ e problemi legali</t>
  </si>
  <si>
    <t xml:space="preserve">Definizione termini e modaliotà acquisizione area </t>
  </si>
  <si>
    <t xml:space="preserve">Codifica DUP Missione 08.Programma 08.01 02 Piano di rigenerazione urbana  Urbanistica e tuteòa deò territorio </t>
  </si>
  <si>
    <t>P259</t>
  </si>
  <si>
    <t>ALIENAZIONE BENI IMMOBILI COMUNALI/PERMUTE</t>
  </si>
  <si>
    <t xml:space="preserve">Area parcheggio via D'Annunzio Definizioone accordo con la proprietà per acqusizione o permita </t>
  </si>
  <si>
    <t xml:space="preserve">Atti di coordinamento. Nonché pareri su criticità </t>
  </si>
  <si>
    <t xml:space="preserve">Coordinamento delle azioni dei settori proposti; note, conferenze riunini </t>
  </si>
  <si>
    <t xml:space="preserve">Obiettivo 2 Reigegnerizzazione del processo funzionale ad accordi transattitivi </t>
  </si>
  <si>
    <r>
      <t>Obiettivo 4 Defizione convenzione urbanistica  Di edilizia residenziale convenzionata Via Defense (</t>
    </r>
    <r>
      <rPr>
        <b/>
        <u/>
        <sz val="9"/>
        <rFont val="Calibri"/>
        <family val="2"/>
      </rPr>
      <t>Obiettivo trasversale con il I e il II setttore  )</t>
    </r>
  </si>
  <si>
    <r>
      <t xml:space="preserve">Obiettivo 5 Definizone modalità di acquisizione del Parcheggio di Via D'Annunzio </t>
    </r>
    <r>
      <rPr>
        <b/>
        <sz val="9"/>
        <rFont val="Calibri"/>
        <family val="2"/>
      </rPr>
      <t>(Obiettivo trasversale con il II setttore Ufficio Patrimonio   con il supporto giuridico del Segretario Generale )</t>
    </r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</si>
</sst>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C00000"/>
      <name val="Calibri"/>
      <family val="2"/>
    </font>
    <font>
      <b/>
      <u/>
      <sz val="9"/>
      <name val="Calibri"/>
      <family val="2"/>
    </font>
    <font>
      <sz val="9"/>
      <name val="Calibri"/>
      <family val="2"/>
    </font>
    <font>
      <b/>
      <sz val="9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B4C7E7"/>
        <bgColor rgb="FF9DC3E6"/>
      </patternFill>
    </fill>
    <fill>
      <patternFill patternType="solid">
        <fgColor rgb="FFFFC000"/>
        <bgColor rgb="FFFF99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666699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8" xfId="0" applyBorder="1"/>
    <xf numFmtId="0" fontId="0" fillId="0" borderId="0" xfId="0" applyAlignment="1">
      <alignment vertical="center"/>
    </xf>
    <xf numFmtId="0" fontId="7" fillId="4" borderId="9" xfId="0" applyFont="1" applyFill="1" applyBorder="1"/>
    <xf numFmtId="0" fontId="0" fillId="0" borderId="6" xfId="0" applyBorder="1"/>
    <xf numFmtId="0" fontId="0" fillId="0" borderId="1" xfId="0" applyBorder="1"/>
    <xf numFmtId="0" fontId="0" fillId="0" borderId="11" xfId="0" applyBorder="1"/>
    <xf numFmtId="0" fontId="0" fillId="0" borderId="10" xfId="0" applyBorder="1"/>
    <xf numFmtId="0" fontId="9" fillId="5" borderId="2" xfId="0" applyFont="1" applyFill="1" applyBorder="1"/>
    <xf numFmtId="0" fontId="8" fillId="5" borderId="8" xfId="0" applyFont="1" applyFill="1" applyBorder="1"/>
    <xf numFmtId="0" fontId="9" fillId="6" borderId="2" xfId="0" applyFont="1" applyFill="1" applyBorder="1" applyAlignment="1">
      <alignment horizontal="center"/>
    </xf>
    <xf numFmtId="0" fontId="8" fillId="6" borderId="2" xfId="0" applyFont="1" applyFill="1" applyBorder="1"/>
    <xf numFmtId="0" fontId="0" fillId="5" borderId="2" xfId="0" applyFill="1" applyBorder="1" applyProtection="1"/>
    <xf numFmtId="2" fontId="0" fillId="5" borderId="2" xfId="0" applyNumberFormat="1" applyFill="1" applyBorder="1" applyProtection="1"/>
    <xf numFmtId="0" fontId="0" fillId="5" borderId="8" xfId="0" applyFill="1" applyBorder="1" applyProtection="1"/>
    <xf numFmtId="0" fontId="0" fillId="6" borderId="2" xfId="0" applyFill="1" applyBorder="1" applyProtection="1"/>
    <xf numFmtId="0" fontId="7" fillId="7" borderId="9" xfId="0" applyFont="1" applyFill="1" applyBorder="1" applyAlignment="1">
      <alignment vertical="center"/>
    </xf>
    <xf numFmtId="0" fontId="7" fillId="7" borderId="6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6" fillId="0" borderId="1" xfId="0" applyFont="1" applyBorder="1"/>
    <xf numFmtId="2" fontId="0" fillId="8" borderId="8" xfId="0" applyNumberFormat="1" applyFill="1" applyBorder="1"/>
    <xf numFmtId="2" fontId="0" fillId="8" borderId="10" xfId="0" applyNumberFormat="1" applyFill="1" applyBorder="1"/>
    <xf numFmtId="0" fontId="0" fillId="9" borderId="2" xfId="0" applyFill="1" applyBorder="1"/>
    <xf numFmtId="0" fontId="8" fillId="9" borderId="2" xfId="0" applyFont="1" applyFill="1" applyBorder="1"/>
    <xf numFmtId="9" fontId="0" fillId="0" borderId="0" xfId="0" applyNumberFormat="1"/>
    <xf numFmtId="0" fontId="8" fillId="10" borderId="0" xfId="0" applyFont="1" applyFill="1"/>
    <xf numFmtId="0" fontId="0" fillId="6" borderId="2" xfId="0" applyFill="1" applyBorder="1" applyProtection="1">
      <protection locked="0"/>
    </xf>
    <xf numFmtId="0" fontId="3" fillId="13" borderId="0" xfId="0" applyFont="1" applyFill="1" applyBorder="1" applyAlignment="1">
      <alignment wrapText="1"/>
    </xf>
    <xf numFmtId="0" fontId="4" fillId="12" borderId="0" xfId="0" applyFont="1" applyFill="1" applyBorder="1" applyAlignment="1">
      <alignment wrapText="1"/>
    </xf>
    <xf numFmtId="0" fontId="10" fillId="11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12" borderId="7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9" fontId="11" fillId="0" borderId="2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vertical="center"/>
    </xf>
    <xf numFmtId="9" fontId="11" fillId="0" borderId="2" xfId="0" applyNumberFormat="1" applyFont="1" applyBorder="1"/>
    <xf numFmtId="0" fontId="11" fillId="0" borderId="2" xfId="0" applyFont="1" applyBorder="1"/>
    <xf numFmtId="2" fontId="11" fillId="0" borderId="8" xfId="0" applyNumberFormat="1" applyFont="1" applyBorder="1"/>
    <xf numFmtId="0" fontId="11" fillId="0" borderId="0" xfId="0" applyFont="1"/>
    <xf numFmtId="2" fontId="12" fillId="0" borderId="0" xfId="0" applyNumberFormat="1" applyFont="1"/>
    <xf numFmtId="0" fontId="11" fillId="12" borderId="0" xfId="0" applyFont="1" applyFill="1" applyBorder="1" applyAlignment="1">
      <alignment wrapText="1"/>
    </xf>
    <xf numFmtId="0" fontId="11" fillId="12" borderId="0" xfId="0" applyFont="1" applyFill="1" applyBorder="1"/>
    <xf numFmtId="0" fontId="11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12" borderId="0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0" fillId="6" borderId="0" xfId="0" quotePrefix="1" applyFill="1" applyAlignment="1">
      <alignment horizontal="left" wrapText="1"/>
    </xf>
  </cellXfs>
  <cellStyles count="2">
    <cellStyle name="Normale" xfId="0" builtinId="0"/>
    <cellStyle name="Normale 2" xfId="1"/>
  </cellStyles>
  <dxfs count="42">
    <dxf>
      <alignment horizontal="general" vertical="bottom" textRotation="0" wrapText="1" indent="0" relativeIndent="255" justifyLastLine="0" shrinkToFit="0" readingOrder="0"/>
    </dxf>
    <dxf>
      <numFmt numFmtId="2" formatCode="0.00"/>
      <fill>
        <patternFill patternType="solid">
          <fgColor indexed="64"/>
          <bgColor rgb="FFCCFF99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9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  <name val="Calibri"/>
        <scheme val="none"/>
      </font>
    </dxf>
    <dxf>
      <font>
        <strike val="0"/>
        <outline val="0"/>
        <shadow val="0"/>
        <vertAlign val="baseline"/>
        <sz val="9"/>
        <name val="Calibri"/>
        <scheme val="none"/>
      </font>
    </dxf>
    <dxf>
      <font>
        <strike val="0"/>
        <outline val="0"/>
        <shadow val="0"/>
        <vertAlign val="baseline"/>
        <sz val="9"/>
        <name val="Calibri"/>
        <scheme val="none"/>
      </font>
    </dxf>
    <dxf>
      <font>
        <strike val="0"/>
        <outline val="0"/>
        <shadow val="0"/>
        <vertAlign val="baseline"/>
        <sz val="9"/>
        <name val="Calibri"/>
        <scheme val="none"/>
      </font>
    </dxf>
    <dxf>
      <font>
        <strike val="0"/>
        <outline val="0"/>
        <shadow val="0"/>
        <vertAlign val="baseline"/>
        <sz val="9"/>
        <name val="Calibri"/>
        <scheme val="none"/>
      </font>
    </dxf>
    <dxf>
      <font>
        <strike val="0"/>
        <outline val="0"/>
        <shadow val="0"/>
        <vertAlign val="baseline"/>
        <sz val="9"/>
        <name val="Calibri"/>
        <scheme val="none"/>
      </font>
    </dxf>
    <dxf>
      <font>
        <strike val="0"/>
        <outline val="0"/>
        <shadow val="0"/>
        <vertAlign val="baseline"/>
        <sz val="9"/>
        <name val="Calibri"/>
        <scheme val="none"/>
      </font>
    </dxf>
    <dxf>
      <font>
        <strike val="0"/>
        <outline val="0"/>
        <shadow val="0"/>
        <vertAlign val="baseline"/>
        <sz val="9"/>
        <name val="Calibri"/>
        <scheme val="none"/>
      </font>
      <border diagonalUp="0" diagonalDown="0" outline="0">
        <left style="thin">
          <color auto="1"/>
        </left>
      </border>
    </dxf>
    <dxf>
      <font>
        <strike val="0"/>
        <outline val="0"/>
        <shadow val="0"/>
        <vertAlign val="baseline"/>
        <sz val="9"/>
        <name val="Calibri"/>
        <scheme val="none"/>
      </font>
      <alignment horizontal="general" vertical="center" textRotation="0" wrapText="0" indent="0" relativeIndent="255" justifyLastLine="0" shrinkToFit="0" mergeCell="0" readingOrder="0"/>
      <border diagonalUp="0" diagonalDown="0" outline="0">
        <left style="thin">
          <color auto="1"/>
        </left>
      </border>
    </dxf>
    <dxf>
      <font>
        <strike val="0"/>
        <outline val="0"/>
        <shadow val="0"/>
        <vertAlign val="baseline"/>
        <sz val="9"/>
        <name val="Calibri"/>
        <scheme val="none"/>
      </font>
      <alignment vertical="center" textRotation="0" wrapText="1" indent="0" relativeIndent="255" justifyLastLine="0" shrinkToFit="0" mergeCell="0" readingOrder="0"/>
      <border diagonalUp="0" diagonalDown="0" outline="0">
        <right style="thin">
          <color auto="1"/>
        </right>
      </border>
    </dxf>
    <dxf>
      <font>
        <strike val="0"/>
        <outline val="0"/>
        <shadow val="0"/>
        <vertAlign val="baseline"/>
        <sz val="9"/>
        <name val="Calibri"/>
        <scheme val="none"/>
      </font>
    </dxf>
    <dxf>
      <font>
        <strike val="0"/>
        <outline val="0"/>
        <shadow val="0"/>
        <vertAlign val="baseline"/>
        <sz val="9"/>
        <name val="Calibri"/>
        <scheme val="none"/>
      </font>
    </dxf>
    <dxf>
      <font>
        <strike val="0"/>
        <outline val="0"/>
        <shadow val="0"/>
        <vertAlign val="baseline"/>
        <sz val="9"/>
        <name val="Calibri"/>
        <scheme val="none"/>
      </font>
    </dxf>
    <dxf>
      <font>
        <strike val="0"/>
        <outline val="0"/>
        <shadow val="0"/>
        <vertAlign val="baseline"/>
        <sz val="9"/>
        <name val="Calibri"/>
        <scheme val="none"/>
      </font>
    </dxf>
    <dxf>
      <font>
        <strike val="0"/>
        <outline val="0"/>
        <shadow val="0"/>
        <vertAlign val="baseline"/>
        <sz val="9"/>
        <name val="Calibri"/>
        <scheme val="none"/>
      </font>
    </dxf>
    <dxf>
      <font>
        <strike val="0"/>
        <outline val="0"/>
        <shadow val="0"/>
        <vertAlign val="baseline"/>
        <sz val="9"/>
        <name val="Calibri"/>
        <scheme val="none"/>
      </font>
    </dxf>
    <dxf>
      <font>
        <strike val="0"/>
        <outline val="0"/>
        <shadow val="0"/>
        <vertAlign val="baseline"/>
        <sz val="9"/>
        <name val="Calibri"/>
        <scheme val="none"/>
      </font>
    </dxf>
    <dxf>
      <font>
        <strike val="0"/>
        <outline val="0"/>
        <shadow val="0"/>
        <vertAlign val="baseline"/>
        <sz val="9"/>
        <name val="Calibri"/>
        <scheme val="none"/>
      </font>
    </dxf>
    <dxf>
      <font>
        <strike val="0"/>
        <outline val="0"/>
        <shadow val="0"/>
        <vertAlign val="baseline"/>
        <sz val="9"/>
        <name val="Calibri"/>
        <scheme val="none"/>
      </font>
    </dxf>
    <dxf>
      <font>
        <strike val="0"/>
        <outline val="0"/>
        <shadow val="0"/>
        <vertAlign val="baseline"/>
        <sz val="9"/>
        <name val="Calibri"/>
        <scheme val="none"/>
      </font>
    </dxf>
    <dxf>
      <font>
        <strike val="0"/>
        <outline val="0"/>
        <shadow val="0"/>
        <vertAlign val="baseline"/>
        <sz val="9"/>
        <name val="Calibri"/>
        <scheme val="none"/>
      </font>
    </dxf>
    <dxf>
      <font>
        <strike val="0"/>
        <outline val="0"/>
        <shadow val="0"/>
        <vertAlign val="baseline"/>
        <sz val="9"/>
        <name val="Calibri"/>
        <scheme val="none"/>
      </font>
    </dxf>
  </dxfs>
  <tableStyles count="0" defaultTableStyle="TableStyleMedium9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4" name="obiettivi_individuali" displayName="obiettivi_individuali" ref="A1:V6" totalsRowShown="0" dataDxfId="41">
  <autoFilter ref="A1:V6"/>
  <tableColumns count="22">
    <tableColumn id="1" name="OBIETTIVO" dataDxfId="40"/>
    <tableColumn id="2" name="INPUT" dataDxfId="39"/>
    <tableColumn id="3" name="ATTIVITA" dataDxfId="38"/>
    <tableColumn id="4" name="OUTPUT" dataDxfId="37"/>
    <tableColumn id="5" name="PROCESSO" dataDxfId="36"/>
    <tableColumn id="6" name="DESCRIZIONE PROCESSO" dataDxfId="35"/>
    <tableColumn id="7" name="PROGETTO" dataDxfId="34"/>
    <tableColumn id="8" name="DESCRIZIONE PROGETTO" dataDxfId="33"/>
    <tableColumn id="9" name="TIPO OBIETTIVO" dataDxfId="32"/>
    <tableColumn id="11" name="TIPO DIMENSIONE" dataDxfId="31"/>
    <tableColumn id="12" name="IMPORTANZA" dataDxfId="30"/>
    <tableColumn id="13" name="DIFFICOLTA_OBIETTIVO" dataDxfId="29"/>
    <tableColumn id="14" name="PESO" dataDxfId="28">
      <calculatedColumnFormula>INDEX(importanza_ind[Valore],MATCH(obiettivi_individuali[[#This Row],[IMPORTANZA]],importanza_ind[IMPORTANZA],0),1) * INDEX(Difficoltà_ind[Valore],MATCH(obiettivi_individuali[[#This Row],[DIFFICOLTA_OBIETTIVO]],Difficoltà_ind[DIFFICOLTA''],0))</calculatedColumnFormula>
    </tableColumn>
    <tableColumn id="17" name="TIPO INDICATORE" dataDxfId="27"/>
    <tableColumn id="18" name="INDICATORE " dataDxfId="26"/>
    <tableColumn id="19" name="VALORE ATTESO" dataDxfId="25"/>
    <tableColumn id="20" name="DATA INIZIO" dataDxfId="24"/>
    <tableColumn id="21" name="DATA FINE " dataDxfId="23"/>
    <tableColumn id="24" name="PERCENTUALE_ AVANZAMENTO" dataDxfId="22"/>
    <tableColumn id="25" name="ATTESTAZIONE RAGGIUNGIMENTO" dataDxfId="21"/>
    <tableColumn id="26" name="AVANZAMENTO_PESATO" dataDxfId="20">
      <calculatedColumnFormula>obiettivi_individuali[[#This Row],[PESO]]*obiettivi_individuali[[#This Row],[PERCENTUALE_ AVANZAMENTO]]</calculatedColumnFormula>
    </tableColumn>
    <tableColumn id="28" name="NOTE" dataDxfId="1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importanza_ind" displayName="importanza_ind" ref="A1:B5" totalsRowShown="0" headerRowDxfId="18" headerRowBorderDxfId="17" tableBorderDxfId="16" totalsRowBorderDxfId="15">
  <autoFilter ref="A1:B5"/>
  <tableColumns count="2">
    <tableColumn id="1" name="IMPORTANZA" dataDxfId="14"/>
    <tableColumn id="2" name="Valore" dataDxfId="1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Difficoltà_ind" displayName="Difficoltà_ind" ref="D1:E6" totalsRowShown="0" headerRowDxfId="12" headerRowBorderDxfId="11" tableBorderDxfId="10" totalsRowBorderDxfId="9">
  <autoFilter ref="D1:E6"/>
  <tableColumns count="2">
    <tableColumn id="1" name="DIFFICOLTA'" dataDxfId="8"/>
    <tableColumn id="2" name="Valore" dataDxf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VOTO_FIN_DIR" displayName="VOTO_FIN_DIR" ref="G1:I4" totalsRowShown="0" headerRowBorderDxfId="6" tableBorderDxfId="5" totalsRowBorderDxfId="4">
  <autoFilter ref="G1:I4"/>
  <tableColumns count="3">
    <tableColumn id="1" name="DIRIGENTE" dataDxfId="3"/>
    <tableColumn id="2" name="NUM OCCORRENZE DI AREA" dataDxfId="2"/>
    <tableColumn id="3" name="VOTO FINALE DIRIGENTE" dataDxfId="1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PESO_VOTI_SEGR" displayName="PESO_VOTI_SEGR" ref="K1:M2" totalsRowShown="0" headerRowDxfId="0">
  <autoFilter ref="K1:M2"/>
  <tableColumns count="3">
    <tableColumn id="1" name="Valutazione del raggiungimento degli obiettivi individuali"/>
    <tableColumn id="2" name="Valutazione della performance relativa alle funzioni proprie"/>
    <tableColumn id="3" name="Valutazione del contributo al raggiungimento degli obiettivi dell’Ent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AA24"/>
  <sheetViews>
    <sheetView tabSelected="1" zoomScale="80" zoomScaleNormal="80" workbookViewId="0">
      <selection activeCell="W1" sqref="W1"/>
    </sheetView>
  </sheetViews>
  <sheetFormatPr defaultColWidth="8.5703125" defaultRowHeight="15"/>
  <cols>
    <col min="1" max="1" width="18.140625" customWidth="1"/>
    <col min="2" max="2" width="19.85546875" customWidth="1"/>
    <col min="3" max="3" width="18.42578125" customWidth="1"/>
    <col min="4" max="4" width="16.28515625" customWidth="1"/>
    <col min="5" max="5" width="10.85546875" customWidth="1"/>
    <col min="6" max="6" width="12.7109375" customWidth="1"/>
    <col min="7" max="7" width="13.28515625" customWidth="1"/>
    <col min="8" max="8" width="21.42578125" customWidth="1"/>
    <col min="9" max="9" width="16.42578125" customWidth="1"/>
    <col min="10" max="10" width="17.42578125" customWidth="1"/>
    <col min="11" max="12" width="10.85546875" customWidth="1"/>
    <col min="13" max="13" width="8.28515625" bestFit="1" customWidth="1"/>
    <col min="14" max="14" width="12.28515625" customWidth="1"/>
    <col min="15" max="15" width="15" customWidth="1"/>
    <col min="16" max="16" width="8.28515625" customWidth="1"/>
    <col min="17" max="17" width="14.85546875" customWidth="1"/>
    <col min="18" max="18" width="17.85546875" customWidth="1"/>
    <col min="19" max="19" width="13" customWidth="1"/>
    <col min="20" max="20" width="9" customWidth="1"/>
    <col min="21" max="21" width="10.85546875" customWidth="1"/>
    <col min="22" max="22" width="12" customWidth="1"/>
    <col min="23" max="23" width="12.5703125" customWidth="1"/>
    <col min="24" max="24" width="12.42578125" customWidth="1"/>
    <col min="25" max="25" width="17.28515625" customWidth="1"/>
    <col min="26" max="26" width="31.7109375" customWidth="1"/>
    <col min="27" max="27" width="19.85546875" customWidth="1"/>
    <col min="28" max="28" width="13.28515625" customWidth="1"/>
    <col min="29" max="29" width="31.7109375" customWidth="1"/>
  </cols>
  <sheetData>
    <row r="1" spans="1:27" s="7" customFormat="1" ht="44.2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Y1" s="35"/>
      <c r="Z1" s="36"/>
      <c r="AA1" s="36"/>
    </row>
    <row r="2" spans="1:27" s="48" customFormat="1" ht="101.25" customHeight="1">
      <c r="A2" s="37" t="s">
        <v>50</v>
      </c>
      <c r="B2" s="38" t="s">
        <v>58</v>
      </c>
      <c r="C2" s="39" t="s">
        <v>51</v>
      </c>
      <c r="D2" s="38" t="s">
        <v>52</v>
      </c>
      <c r="E2" s="40" t="s">
        <v>53</v>
      </c>
      <c r="F2" s="40" t="s">
        <v>54</v>
      </c>
      <c r="G2" s="39" t="s">
        <v>55</v>
      </c>
      <c r="H2" s="41" t="s">
        <v>56</v>
      </c>
      <c r="I2" s="40" t="s">
        <v>22</v>
      </c>
      <c r="J2" s="39" t="s">
        <v>25</v>
      </c>
      <c r="K2" s="40" t="s">
        <v>24</v>
      </c>
      <c r="L2" s="39" t="s">
        <v>24</v>
      </c>
      <c r="M2" s="42">
        <f>INDEX(importanza_ind[Valore],MATCH(obiettivi_individuali[[#This Row],[IMPORTANZA]],importanza_ind[IMPORTANZA],0),1) * INDEX(Difficoltà_ind[Valore],MATCH(obiettivi_individuali[[#This Row],[DIFFICOLTA_OBIETTIVO]],Difficoltà_ind[DIFFICOLTA''],0))</f>
        <v>75</v>
      </c>
      <c r="N2" s="39" t="s">
        <v>26</v>
      </c>
      <c r="O2" s="39" t="s">
        <v>57</v>
      </c>
      <c r="P2" s="43">
        <v>1</v>
      </c>
      <c r="Q2" s="44">
        <v>45658</v>
      </c>
      <c r="R2" s="44">
        <v>46022</v>
      </c>
      <c r="S2" s="45"/>
      <c r="T2" s="46"/>
      <c r="U2" s="47">
        <f>obiettivi_individuali[[#This Row],[PESO]]*obiettivi_individuali[[#This Row],[PERCENTUALE_ AVANZAMENTO]]</f>
        <v>0</v>
      </c>
      <c r="V2" s="46"/>
      <c r="X2" s="49"/>
      <c r="Y2" s="50"/>
      <c r="Z2" s="51"/>
      <c r="AA2" s="51"/>
    </row>
    <row r="3" spans="1:27" s="48" customFormat="1" ht="150" customHeight="1">
      <c r="A3" s="37" t="s">
        <v>89</v>
      </c>
      <c r="B3" s="38" t="s">
        <v>59</v>
      </c>
      <c r="C3" s="39" t="s">
        <v>60</v>
      </c>
      <c r="D3" s="38" t="s">
        <v>61</v>
      </c>
      <c r="E3" s="40" t="s">
        <v>62</v>
      </c>
      <c r="F3" s="52" t="s">
        <v>63</v>
      </c>
      <c r="G3" s="52" t="s">
        <v>64</v>
      </c>
      <c r="H3" s="42" t="s">
        <v>65</v>
      </c>
      <c r="I3" s="40" t="s">
        <v>22</v>
      </c>
      <c r="J3" s="39" t="s">
        <v>25</v>
      </c>
      <c r="K3" s="40" t="s">
        <v>24</v>
      </c>
      <c r="L3" s="39" t="s">
        <v>29</v>
      </c>
      <c r="M3" s="42">
        <f>INDEX(importanza_ind[Valore],MATCH(obiettivi_individuali[[#This Row],[IMPORTANZA]],importanza_ind[IMPORTANZA],0),1) * INDEX(Difficoltà_ind[Valore],MATCH(obiettivi_individuali[[#This Row],[DIFFICOLTA_OBIETTIVO]],Difficoltà_ind[DIFFICOLTA''],0))</f>
        <v>50</v>
      </c>
      <c r="N3" s="39" t="s">
        <v>26</v>
      </c>
      <c r="O3" s="39" t="s">
        <v>66</v>
      </c>
      <c r="P3" s="39" t="s">
        <v>67</v>
      </c>
      <c r="Q3" s="44">
        <v>45658</v>
      </c>
      <c r="R3" s="44">
        <v>46021</v>
      </c>
      <c r="S3" s="45"/>
      <c r="T3" s="46"/>
      <c r="U3" s="47">
        <f>obiettivi_individuali[[#This Row],[PESO]]*obiettivi_individuali[[#This Row],[PERCENTUALE_ AVANZAMENTO]]</f>
        <v>0</v>
      </c>
      <c r="V3" s="46"/>
      <c r="Y3" s="50"/>
      <c r="Z3" s="51"/>
      <c r="AA3" s="51"/>
    </row>
    <row r="4" spans="1:27" s="48" customFormat="1" ht="195" customHeight="1">
      <c r="A4" s="37" t="s">
        <v>68</v>
      </c>
      <c r="B4" s="39" t="s">
        <v>69</v>
      </c>
      <c r="C4" s="39" t="s">
        <v>70</v>
      </c>
      <c r="D4" s="39" t="s">
        <v>71</v>
      </c>
      <c r="E4" s="39" t="s">
        <v>53</v>
      </c>
      <c r="F4" s="39" t="s">
        <v>54</v>
      </c>
      <c r="G4" s="39" t="s">
        <v>64</v>
      </c>
      <c r="H4" s="39" t="s">
        <v>65</v>
      </c>
      <c r="I4" s="39" t="s">
        <v>22</v>
      </c>
      <c r="J4" s="39" t="s">
        <v>25</v>
      </c>
      <c r="K4" s="39" t="s">
        <v>29</v>
      </c>
      <c r="L4" s="39" t="s">
        <v>24</v>
      </c>
      <c r="M4" s="39">
        <f>INDEX(importanza_ind[Valore],MATCH(obiettivi_individuali[[#This Row],[IMPORTANZA]],importanza_ind[IMPORTANZA],0),1) * INDEX(Difficoltà_ind[Valore],MATCH(obiettivi_individuali[[#This Row],[DIFFICOLTA_OBIETTIVO]],Difficoltà_ind[DIFFICOLTA''],0))</f>
        <v>30</v>
      </c>
      <c r="N4" s="39" t="s">
        <v>26</v>
      </c>
      <c r="O4" s="39" t="s">
        <v>72</v>
      </c>
      <c r="P4" s="39">
        <v>45991</v>
      </c>
      <c r="Q4" s="44">
        <v>45658</v>
      </c>
      <c r="R4" s="44">
        <v>46021</v>
      </c>
      <c r="S4" s="45"/>
      <c r="T4" s="46"/>
      <c r="U4" s="47">
        <f>obiettivi_individuali[[#This Row],[PESO]]*obiettivi_individuali[[#This Row],[PERCENTUALE_ AVANZAMENTO]]</f>
        <v>0</v>
      </c>
      <c r="V4" s="46"/>
      <c r="Y4" s="50"/>
      <c r="Z4" s="51"/>
      <c r="AA4" s="51"/>
    </row>
    <row r="5" spans="1:27" s="56" customFormat="1" ht="160.5" customHeight="1">
      <c r="A5" s="37" t="s">
        <v>90</v>
      </c>
      <c r="B5" s="52" t="s">
        <v>73</v>
      </c>
      <c r="C5" s="52" t="s">
        <v>74</v>
      </c>
      <c r="D5" s="52" t="s">
        <v>75</v>
      </c>
      <c r="E5" s="39" t="s">
        <v>53</v>
      </c>
      <c r="F5" s="39" t="s">
        <v>54</v>
      </c>
      <c r="G5" s="53" t="s">
        <v>76</v>
      </c>
      <c r="H5" s="53" t="s">
        <v>77</v>
      </c>
      <c r="I5" s="39" t="s">
        <v>22</v>
      </c>
      <c r="J5" s="54" t="s">
        <v>25</v>
      </c>
      <c r="K5" s="54" t="s">
        <v>24</v>
      </c>
      <c r="L5" s="54" t="s">
        <v>24</v>
      </c>
      <c r="M5" s="55">
        <f>INDEX(importanza_ind[Valore],MATCH(obiettivi_individuali[[#This Row],[IMPORTANZA]],importanza_ind[IMPORTANZA],0),1) * INDEX(Difficoltà_ind[Valore],MATCH(obiettivi_individuali[[#This Row],[DIFFICOLTA_OBIETTIVO]],Difficoltà_ind[DIFFICOLTA''],0))</f>
        <v>75</v>
      </c>
      <c r="N5" s="54" t="s">
        <v>26</v>
      </c>
      <c r="O5" s="52" t="s">
        <v>78</v>
      </c>
      <c r="P5" s="52" t="s">
        <v>79</v>
      </c>
      <c r="Q5" s="44">
        <v>45658</v>
      </c>
      <c r="R5" s="44">
        <v>46021</v>
      </c>
      <c r="S5" s="52"/>
      <c r="T5" s="52"/>
      <c r="U5" s="52">
        <f>obiettivi_individuali[[#This Row],[PESO]]*obiettivi_individuali[[#This Row],[PERCENTUALE_ AVANZAMENTO]]</f>
        <v>0</v>
      </c>
      <c r="V5" s="52"/>
      <c r="Y5" s="57"/>
      <c r="Z5" s="57"/>
      <c r="AA5" s="57"/>
    </row>
    <row r="6" spans="1:27" s="56" customFormat="1" ht="193.5" customHeight="1">
      <c r="A6" s="37" t="s">
        <v>91</v>
      </c>
      <c r="B6" s="52" t="s">
        <v>80</v>
      </c>
      <c r="C6" s="52" t="s">
        <v>81</v>
      </c>
      <c r="D6" s="52" t="s">
        <v>82</v>
      </c>
      <c r="E6" s="39" t="s">
        <v>84</v>
      </c>
      <c r="F6" s="58" t="s">
        <v>85</v>
      </c>
      <c r="G6" s="53" t="s">
        <v>83</v>
      </c>
      <c r="H6" s="53" t="s">
        <v>86</v>
      </c>
      <c r="I6" s="39" t="s">
        <v>22</v>
      </c>
      <c r="J6" s="39" t="s">
        <v>25</v>
      </c>
      <c r="K6" s="52" t="s">
        <v>24</v>
      </c>
      <c r="L6" s="52" t="s">
        <v>24</v>
      </c>
      <c r="M6" s="52">
        <f>INDEX(importanza_ind[Valore],MATCH(obiettivi_individuali[[#This Row],[IMPORTANZA]],importanza_ind[IMPORTANZA],0),1) * INDEX(Difficoltà_ind[Valore],MATCH(obiettivi_individuali[[#This Row],[DIFFICOLTA_OBIETTIVO]],Difficoltà_ind[DIFFICOLTA''],0))</f>
        <v>75</v>
      </c>
      <c r="N6" s="39" t="s">
        <v>26</v>
      </c>
      <c r="O6" s="52" t="s">
        <v>87</v>
      </c>
      <c r="P6" s="52" t="s">
        <v>88</v>
      </c>
      <c r="Q6" s="44">
        <v>45658</v>
      </c>
      <c r="R6" s="44">
        <v>46021</v>
      </c>
      <c r="S6" s="52"/>
      <c r="T6" s="52"/>
      <c r="U6" s="52">
        <f>obiettivi_individuali[[#This Row],[PESO]]*obiettivi_individuali[[#This Row],[PERCENTUALE_ AVANZAMENTO]]</f>
        <v>0</v>
      </c>
      <c r="V6" s="52"/>
      <c r="Y6" s="57"/>
      <c r="Z6" s="57"/>
      <c r="AA6" s="57"/>
    </row>
    <row r="7" spans="1:27">
      <c r="M7" s="10"/>
      <c r="Y7" s="7"/>
    </row>
    <row r="8" spans="1:27">
      <c r="M8" s="10"/>
      <c r="Y8" s="7"/>
    </row>
    <row r="9" spans="1:27">
      <c r="Y9" s="7"/>
    </row>
    <row r="10" spans="1:27">
      <c r="Y10" s="7"/>
    </row>
    <row r="11" spans="1:27">
      <c r="Y11" s="7"/>
    </row>
    <row r="12" spans="1:27">
      <c r="Y12" s="7"/>
    </row>
    <row r="13" spans="1:27">
      <c r="Y13" s="7"/>
    </row>
    <row r="14" spans="1:27" ht="15" customHeight="1">
      <c r="Y14" s="7"/>
    </row>
    <row r="15" spans="1:27">
      <c r="Y15" s="7"/>
    </row>
    <row r="16" spans="1:27">
      <c r="Y16" s="7"/>
    </row>
    <row r="17" spans="25:25">
      <c r="Y17" s="7"/>
    </row>
    <row r="18" spans="25:25">
      <c r="Y18" s="7"/>
    </row>
    <row r="24" spans="25:25" ht="14.25" customHeight="1"/>
  </sheetData>
  <sheetProtection password="ECFF" sheet="1" objects="1" scenarios="1"/>
  <dataValidations count="4">
    <dataValidation type="list" allowBlank="1" showInputMessage="1" showErrorMessage="1" sqref="L2:L6">
      <formula1>INDIRECT("Difficoltà_ind[DIFFICOLTA'']")</formula1>
      <formula2>0</formula2>
    </dataValidation>
    <dataValidation type="list" allowBlank="1" showInputMessage="1" showErrorMessage="1" sqref="K2:K6">
      <formula1>INDIRECT("importanZa_ind[IMPORTANZA]")</formula1>
      <formula2>0</formula2>
    </dataValidation>
    <dataValidation type="list" allowBlank="1" showInputMessage="1" showErrorMessage="1" sqref="J2:J6">
      <formula1>INDIRECT("TIPO_DIMENSIONE[TIPO DIMENSIONE]")</formula1>
      <formula2>0</formula2>
    </dataValidation>
    <dataValidation type="list" allowBlank="1" showInputMessage="1" showErrorMessage="1" sqref="I2:I6">
      <formula1>INDIRECT("TIPO_OBIETTIVO[TIPO OBIETTIVO]")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8" scale="67" orientation="landscape" horizontalDpi="300" verticalDpi="30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:H5"/>
  <sheetViews>
    <sheetView workbookViewId="0">
      <selection activeCell="B13" sqref="B13"/>
    </sheetView>
  </sheetViews>
  <sheetFormatPr defaultRowHeight="15"/>
  <cols>
    <col min="1" max="1" width="35" bestFit="1" customWidth="1"/>
    <col min="2" max="2" width="38.28515625" bestFit="1" customWidth="1"/>
    <col min="3" max="3" width="9" customWidth="1"/>
    <col min="4" max="4" width="40.7109375" bestFit="1" customWidth="1"/>
    <col min="5" max="5" width="41.28515625" bestFit="1" customWidth="1"/>
    <col min="7" max="7" width="41.28515625" bestFit="1" customWidth="1"/>
    <col min="8" max="8" width="10.5703125" bestFit="1" customWidth="1"/>
  </cols>
  <sheetData>
    <row r="1" spans="1:8">
      <c r="A1" s="59" t="s">
        <v>33</v>
      </c>
      <c r="B1" s="59"/>
      <c r="C1" s="59"/>
      <c r="D1" s="60" t="s">
        <v>44</v>
      </c>
      <c r="E1" s="60"/>
      <c r="F1" s="60"/>
      <c r="G1" s="31" t="s">
        <v>45</v>
      </c>
      <c r="H1" s="33" t="s">
        <v>46</v>
      </c>
    </row>
    <row r="2" spans="1:8">
      <c r="A2" s="16" t="s">
        <v>31</v>
      </c>
      <c r="B2" s="16" t="s">
        <v>32</v>
      </c>
      <c r="C2" s="17" t="s">
        <v>34</v>
      </c>
      <c r="D2" s="18" t="s">
        <v>36</v>
      </c>
      <c r="E2" s="18" t="s">
        <v>35</v>
      </c>
      <c r="F2" s="19" t="s">
        <v>34</v>
      </c>
      <c r="G2" s="31" t="s">
        <v>34</v>
      </c>
      <c r="H2" s="33"/>
    </row>
    <row r="3" spans="1:8">
      <c r="A3" s="20">
        <f>SUM(obiettivi_individuali[PESO])</f>
        <v>305</v>
      </c>
      <c r="B3" s="21">
        <f>SUM(obiettivi_individuali[AVANZAMENTO_PESATO])</f>
        <v>0</v>
      </c>
      <c r="C3" s="22">
        <f>10*B3/A3</f>
        <v>0</v>
      </c>
      <c r="D3" s="34"/>
      <c r="E3" s="34"/>
      <c r="F3" s="23">
        <f>(E3+D3)/2</f>
        <v>0</v>
      </c>
      <c r="G3" s="30">
        <f>AVERAGE(VOTO_FIN_DIR[VOTO FINALE DIRIGENTE])</f>
        <v>4</v>
      </c>
      <c r="H3" s="33" cm="1">
        <f t="array" ref="H3">C3*PESO_VOTI_SEGR[Valutazione del raggiungimento degli obiettivi individuali]+'Voto finale Segretario'!F3*PESO_VOTI_SEGR[Valutazione della performance relativa alle funzioni proprie]+'Voto finale Segretario'!G3*PESO_VOTI_SEGR[Valutazione del contributo al raggiungimento degli obiettivi dell’Ente]</f>
        <v>0.8</v>
      </c>
    </row>
    <row r="5" spans="1:8" ht="72" customHeight="1">
      <c r="D5" s="61" t="s">
        <v>37</v>
      </c>
      <c r="E5" s="61"/>
    </row>
  </sheetData>
  <sheetProtection sheet="1" objects="1" scenarios="1" formatCells="0" formatColumns="0" formatRows="0"/>
  <mergeCells count="3">
    <mergeCell ref="A1:C1"/>
    <mergeCell ref="D1:F1"/>
    <mergeCell ref="D5:E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3"/>
  <dimension ref="A1:M6"/>
  <sheetViews>
    <sheetView workbookViewId="0">
      <selection activeCell="R19" sqref="R19"/>
    </sheetView>
  </sheetViews>
  <sheetFormatPr defaultRowHeight="15"/>
  <cols>
    <col min="1" max="1" width="15.140625" bestFit="1" customWidth="1"/>
    <col min="4" max="4" width="13.5703125" bestFit="1" customWidth="1"/>
    <col min="7" max="7" width="12.28515625" bestFit="1" customWidth="1"/>
    <col min="8" max="8" width="12.7109375" bestFit="1" customWidth="1"/>
    <col min="9" max="9" width="12.28515625" bestFit="1" customWidth="1"/>
    <col min="11" max="13" width="11.140625" bestFit="1" customWidth="1"/>
  </cols>
  <sheetData>
    <row r="1" spans="1:13" ht="120">
      <c r="A1" s="11" t="s">
        <v>10</v>
      </c>
      <c r="B1" s="12" t="s">
        <v>27</v>
      </c>
      <c r="D1" s="11" t="s">
        <v>28</v>
      </c>
      <c r="E1" s="12" t="s">
        <v>27</v>
      </c>
      <c r="G1" s="24" t="s">
        <v>38</v>
      </c>
      <c r="H1" s="25" t="s">
        <v>39</v>
      </c>
      <c r="I1" s="26" t="s">
        <v>40</v>
      </c>
      <c r="K1" s="7" t="s">
        <v>47</v>
      </c>
      <c r="L1" s="7" t="s">
        <v>48</v>
      </c>
      <c r="M1" s="7" t="s">
        <v>49</v>
      </c>
    </row>
    <row r="2" spans="1:13">
      <c r="A2" s="13" t="s">
        <v>24</v>
      </c>
      <c r="B2" s="9">
        <v>5</v>
      </c>
      <c r="D2" s="13" t="s">
        <v>24</v>
      </c>
      <c r="E2" s="9">
        <v>15</v>
      </c>
      <c r="G2" s="27" t="s">
        <v>41</v>
      </c>
      <c r="H2" s="9">
        <v>1</v>
      </c>
      <c r="I2" s="28">
        <v>3</v>
      </c>
      <c r="K2" s="32">
        <v>0.3</v>
      </c>
      <c r="L2" s="32">
        <v>0.5</v>
      </c>
      <c r="M2" s="32">
        <v>0.2</v>
      </c>
    </row>
    <row r="3" spans="1:13">
      <c r="A3" s="13" t="s">
        <v>29</v>
      </c>
      <c r="B3" s="9">
        <v>2</v>
      </c>
      <c r="D3" s="13" t="s">
        <v>29</v>
      </c>
      <c r="E3" s="9">
        <v>10</v>
      </c>
      <c r="G3" s="27" t="s">
        <v>42</v>
      </c>
      <c r="H3" s="9">
        <v>2</v>
      </c>
      <c r="I3" s="28">
        <v>4</v>
      </c>
    </row>
    <row r="4" spans="1:13">
      <c r="A4" s="14" t="s">
        <v>23</v>
      </c>
      <c r="B4" s="15">
        <v>1</v>
      </c>
      <c r="D4" s="14" t="s">
        <v>23</v>
      </c>
      <c r="E4" s="15">
        <v>6</v>
      </c>
      <c r="G4" s="27" t="s">
        <v>43</v>
      </c>
      <c r="H4" s="15">
        <v>4</v>
      </c>
      <c r="I4" s="29">
        <v>5</v>
      </c>
    </row>
    <row r="5" spans="1:13">
      <c r="A5" s="14"/>
      <c r="B5" s="15"/>
      <c r="D5" s="14" t="s">
        <v>30</v>
      </c>
      <c r="E5" s="15">
        <v>2</v>
      </c>
    </row>
    <row r="6" spans="1:13">
      <c r="D6" s="8"/>
      <c r="E6" s="8"/>
    </row>
  </sheetData>
  <dataValidations count="1">
    <dataValidation type="list" allowBlank="1" showInputMessage="1" showErrorMessage="1" sqref="G2:G4">
      <formula1>INDIRECT("VOTO_COMPET_DIR[DIRIGENTE]")</formula1>
    </dataValidation>
  </dataValidation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8E62C5532DDE4983B6FA760E12728F" ma:contentTypeVersion="2" ma:contentTypeDescription="Creare un nuovo documento." ma:contentTypeScope="" ma:versionID="ce7fc3ef27010d13086caae1714542ac">
  <xsd:schema xmlns:xsd="http://www.w3.org/2001/XMLSchema" xmlns:xs="http://www.w3.org/2001/XMLSchema" xmlns:p="http://schemas.microsoft.com/office/2006/metadata/properties" xmlns:ns2="a92c344c-f671-45cf-a9c9-dd07eb779e0f" targetNamespace="http://schemas.microsoft.com/office/2006/metadata/properties" ma:root="true" ma:fieldsID="ebc086ca1dfbaa74ba8bd77786aba237" ns2:_="">
    <xsd:import namespace="a92c344c-f671-45cf-a9c9-dd07eb779e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c344c-f671-45cf-a9c9-dd07eb779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D2F5AE-3FB1-4BA1-A7CE-7D605E20C0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A4339B-4B6C-45D7-B0C6-BACFA9CB4B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2c344c-f671-45cf-a9c9-dd07eb779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C44194-9B7E-428A-97DE-124E891205B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92c344c-f671-45cf-a9c9-dd07eb779e0f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PerformIndividualeSEGRETARIO</vt:lpstr>
      <vt:lpstr>Voto finale Segretario</vt:lpstr>
      <vt:lpstr>dati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a.alonzo</dc:creator>
  <cp:lastModifiedBy>DEGIDIO.R</cp:lastModifiedBy>
  <cp:revision>0</cp:revision>
  <cp:lastPrinted>2025-03-15T21:31:59Z</cp:lastPrinted>
  <dcterms:created xsi:type="dcterms:W3CDTF">2022-02-18T10:11:05Z</dcterms:created>
  <dcterms:modified xsi:type="dcterms:W3CDTF">2025-03-15T21:32:45Z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0x010100DF8E62C5532DDE4983B6FA760E12728F</vt:lpwstr>
  </property>
</Properties>
</file>